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<sst xmlns="http://schemas.openxmlformats.org/spreadsheetml/2006/main" count="52" uniqueCount="42">
  <si>
    <t>Sugar Barge</t>
  </si>
  <si>
    <t>Orwood</t>
  </si>
  <si>
    <t>Tower Park</t>
  </si>
  <si>
    <t>Please input the following info:</t>
  </si>
  <si>
    <t>2. No Boats coming by water</t>
  </si>
  <si>
    <t>3. No of free boatowner guests</t>
  </si>
  <si>
    <t>4. Price of gas-on the road</t>
  </si>
  <si>
    <t>Calculated Costs</t>
  </si>
  <si>
    <t>(including boat driver)</t>
  </si>
  <si>
    <t>Total Costs</t>
  </si>
  <si>
    <t>Paying Persons</t>
  </si>
  <si>
    <t>Average Cost per person</t>
  </si>
  <si>
    <t>Suggested Event Fees:</t>
  </si>
  <si>
    <t>Members</t>
  </si>
  <si>
    <t>Non-Members</t>
  </si>
  <si>
    <t>6. Avg Number of people/boat</t>
  </si>
  <si>
    <t>Water Transit miles R/T</t>
  </si>
  <si>
    <t>Figures Used in Calculations</t>
  </si>
  <si>
    <t>Avg. tow truck mpg</t>
  </si>
  <si>
    <t>Avg. boat mpg</t>
  </si>
  <si>
    <t>Avg. boat Launch fee</t>
  </si>
  <si>
    <t>Total number of skier slots:</t>
  </si>
  <si>
    <t>(including boat drivers)</t>
  </si>
  <si>
    <t>Truck Towing Gas</t>
  </si>
  <si>
    <t>Boat Launch Fees</t>
  </si>
  <si>
    <t>Boat gas for event</t>
  </si>
  <si>
    <t>Kids- limit to 10%</t>
  </si>
  <si>
    <t>Avg.Truck miles R/T</t>
  </si>
  <si>
    <t>BAWSC Event Calculator:  Day Events</t>
  </si>
  <si>
    <t>Other Costs-Enter Here</t>
  </si>
  <si>
    <t>Union Pt</t>
  </si>
  <si>
    <t>Bethel Harb</t>
  </si>
  <si>
    <t>Use this form to estimate your day event costs. Calculations</t>
  </si>
  <si>
    <t>are based upon your input values and upon assumptions</t>
  </si>
  <si>
    <t xml:space="preserve"> that are listed in the shaded section at the bottom. </t>
  </si>
  <si>
    <t>Water transit miles from launch (RT)</t>
  </si>
  <si>
    <t>Avg.boat gas used for skiing- gals</t>
  </si>
  <si>
    <r>
      <t>Input numbers in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RED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fields only</t>
    </r>
  </si>
  <si>
    <t>1. No. Boats coming by Road</t>
  </si>
  <si>
    <t>(not including driver)</t>
  </si>
  <si>
    <t>5. Price of gas-on the water</t>
  </si>
  <si>
    <t>Boat Transit 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</si>
</sst>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15">
    <font>
      <sz val="10"/>
      <name val="Arial"/>
      <family val="0"/>
    </font>
    <font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14" fontId="9" fillId="3" borderId="11" xfId="0" applyNumberFormat="1" applyFont="1" applyFill="1" applyBorder="1" applyAlignment="1" applyProtection="1">
      <alignment/>
      <protection/>
    </xf>
    <xf numFmtId="0" fontId="8" fillId="3" borderId="11" xfId="0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165" fontId="9" fillId="3" borderId="0" xfId="0" applyNumberFormat="1" applyFont="1" applyFill="1" applyBorder="1" applyAlignment="1" applyProtection="1">
      <alignment horizontal="center"/>
      <protection/>
    </xf>
    <xf numFmtId="165" fontId="9" fillId="3" borderId="14" xfId="0" applyNumberFormat="1" applyFont="1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9" fillId="3" borderId="16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 horizontal="center"/>
      <protection/>
    </xf>
    <xf numFmtId="165" fontId="5" fillId="2" borderId="18" xfId="0" applyNumberFormat="1" applyFont="1" applyFill="1" applyBorder="1" applyAlignment="1" applyProtection="1">
      <alignment horizontal="center"/>
      <protection/>
    </xf>
    <xf numFmtId="165" fontId="5" fillId="2" borderId="19" xfId="0" applyNumberFormat="1" applyFont="1" applyFill="1" applyBorder="1" applyAlignment="1" applyProtection="1">
      <alignment horizontal="center"/>
      <protection/>
    </xf>
    <xf numFmtId="165" fontId="5" fillId="2" borderId="20" xfId="0" applyNumberFormat="1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 horizontal="center"/>
      <protection/>
    </xf>
    <xf numFmtId="164" fontId="7" fillId="5" borderId="21" xfId="0" applyNumberFormat="1" applyFont="1" applyFill="1" applyBorder="1" applyAlignment="1" applyProtection="1">
      <alignment horizontal="center"/>
      <protection/>
    </xf>
    <xf numFmtId="164" fontId="7" fillId="5" borderId="22" xfId="0" applyNumberFormat="1" applyFont="1" applyFill="1" applyBorder="1" applyAlignment="1" applyProtection="1">
      <alignment horizontal="center"/>
      <protection/>
    </xf>
    <xf numFmtId="164" fontId="7" fillId="5" borderId="23" xfId="0" applyNumberFormat="1" applyFon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3" fillId="2" borderId="19" xfId="0" applyFont="1" applyFill="1" applyBorder="1" applyAlignment="1" applyProtection="1">
      <alignment horizontal="center"/>
      <protection/>
    </xf>
    <xf numFmtId="0" fontId="3" fillId="2" borderId="20" xfId="0" applyFont="1" applyFill="1" applyBorder="1" applyAlignment="1" applyProtection="1">
      <alignment horizontal="center"/>
      <protection/>
    </xf>
    <xf numFmtId="164" fontId="4" fillId="5" borderId="18" xfId="0" applyNumberFormat="1" applyFont="1" applyFill="1" applyBorder="1" applyAlignment="1" applyProtection="1">
      <alignment horizontal="center"/>
      <protection/>
    </xf>
    <xf numFmtId="164" fontId="4" fillId="5" borderId="19" xfId="0" applyNumberFormat="1" applyFont="1" applyFill="1" applyBorder="1" applyAlignment="1" applyProtection="1">
      <alignment horizontal="center"/>
      <protection/>
    </xf>
    <xf numFmtId="164" fontId="4" fillId="5" borderId="20" xfId="0" applyNumberFormat="1" applyFont="1" applyFill="1" applyBorder="1" applyAlignment="1" applyProtection="1">
      <alignment horizontal="center"/>
      <protection/>
    </xf>
    <xf numFmtId="164" fontId="4" fillId="5" borderId="21" xfId="0" applyNumberFormat="1" applyFont="1" applyFill="1" applyBorder="1" applyAlignment="1" applyProtection="1">
      <alignment horizontal="center"/>
      <protection/>
    </xf>
    <xf numFmtId="164" fontId="4" fillId="5" borderId="22" xfId="0" applyNumberFormat="1" applyFont="1" applyFill="1" applyBorder="1" applyAlignment="1" applyProtection="1">
      <alignment horizontal="center"/>
      <protection/>
    </xf>
    <xf numFmtId="164" fontId="4" fillId="5" borderId="23" xfId="0" applyNumberFormat="1" applyFont="1" applyFill="1" applyBorder="1" applyAlignment="1" applyProtection="1">
      <alignment horizontal="center"/>
      <protection/>
    </xf>
    <xf numFmtId="165" fontId="2" fillId="2" borderId="24" xfId="0" applyNumberFormat="1" applyFont="1" applyFill="1" applyBorder="1" applyAlignment="1" applyProtection="1">
      <alignment horizontal="center"/>
      <protection locked="0"/>
    </xf>
    <xf numFmtId="165" fontId="2" fillId="2" borderId="25" xfId="0" applyNumberFormat="1" applyFont="1" applyFill="1" applyBorder="1" applyAlignment="1" applyProtection="1">
      <alignment horizontal="center"/>
      <protection locked="0"/>
    </xf>
    <xf numFmtId="165" fontId="2" fillId="2" borderId="26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4" fillId="5" borderId="30" xfId="0" applyFont="1" applyFill="1" applyBorder="1" applyAlignment="1" applyProtection="1">
      <alignment horizontal="center"/>
      <protection/>
    </xf>
    <xf numFmtId="165" fontId="5" fillId="2" borderId="1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6.28125" style="0" customWidth="1"/>
    <col min="2" max="2" width="7.7109375" style="0" customWidth="1"/>
    <col min="3" max="3" width="14.421875" style="0" customWidth="1"/>
    <col min="4" max="4" width="14.00390625" style="0" customWidth="1"/>
    <col min="5" max="5" width="12.28125" style="0" customWidth="1"/>
    <col min="6" max="6" width="13.421875" style="0" customWidth="1"/>
    <col min="7" max="7" width="13.7109375" style="0" customWidth="1"/>
    <col min="8" max="8" width="58.140625" style="40" customWidth="1"/>
    <col min="9" max="9" width="11.00390625" style="0" customWidth="1"/>
  </cols>
  <sheetData>
    <row r="1" spans="1:7" ht="20.25">
      <c r="A1" s="42" t="s">
        <v>28</v>
      </c>
      <c r="B1" s="41"/>
      <c r="C1" s="41"/>
      <c r="D1" s="41"/>
      <c r="E1" s="41"/>
      <c r="F1" s="41"/>
      <c r="G1" s="41"/>
    </row>
    <row r="2" spans="1:7" ht="6" customHeight="1" thickBot="1">
      <c r="A2" s="41"/>
      <c r="B2" s="41"/>
      <c r="C2" s="41"/>
      <c r="D2" s="41"/>
      <c r="E2" s="41"/>
      <c r="F2" s="41"/>
      <c r="G2" s="41"/>
    </row>
    <row r="3" spans="1:7" ht="13.5" thickTop="1">
      <c r="A3" s="5" t="s">
        <v>3</v>
      </c>
      <c r="B3" s="6"/>
      <c r="C3" s="6"/>
      <c r="D3" s="6"/>
      <c r="E3" s="6"/>
      <c r="F3" s="6"/>
      <c r="G3" s="7"/>
    </row>
    <row r="4" spans="1:7" ht="12.75">
      <c r="A4" s="8"/>
      <c r="B4" s="9"/>
      <c r="C4" s="9"/>
      <c r="D4" s="10" t="s">
        <v>32</v>
      </c>
      <c r="E4" s="9"/>
      <c r="F4" s="9"/>
      <c r="G4" s="11"/>
    </row>
    <row r="5" spans="1:7" ht="12.75">
      <c r="A5" s="8" t="s">
        <v>38</v>
      </c>
      <c r="B5" s="1">
        <v>2</v>
      </c>
      <c r="C5" s="9"/>
      <c r="D5" s="10" t="s">
        <v>33</v>
      </c>
      <c r="E5" s="9"/>
      <c r="F5" s="9"/>
      <c r="G5" s="11"/>
    </row>
    <row r="6" spans="1:7" ht="12.75">
      <c r="A6" s="8" t="s">
        <v>4</v>
      </c>
      <c r="B6" s="1">
        <v>4</v>
      </c>
      <c r="C6" s="9"/>
      <c r="D6" s="10" t="s">
        <v>34</v>
      </c>
      <c r="E6" s="9"/>
      <c r="F6" s="9"/>
      <c r="G6" s="11"/>
    </row>
    <row r="7" spans="1:7" ht="12.75">
      <c r="A7" s="8" t="s">
        <v>5</v>
      </c>
      <c r="B7" s="1">
        <v>2</v>
      </c>
      <c r="C7" s="9" t="s">
        <v>39</v>
      </c>
      <c r="D7" s="10"/>
      <c r="E7" s="9"/>
      <c r="F7" s="9"/>
      <c r="G7" s="11"/>
    </row>
    <row r="8" spans="1:7" ht="15">
      <c r="A8" s="8" t="s">
        <v>6</v>
      </c>
      <c r="B8" s="2">
        <v>1.85</v>
      </c>
      <c r="C8" s="9"/>
      <c r="D8" s="39" t="s">
        <v>37</v>
      </c>
      <c r="E8" s="12"/>
      <c r="F8" s="12"/>
      <c r="G8" s="11"/>
    </row>
    <row r="9" spans="1:7" ht="12.75">
      <c r="A9" s="8" t="s">
        <v>40</v>
      </c>
      <c r="B9" s="2">
        <v>3</v>
      </c>
      <c r="C9" s="9"/>
      <c r="D9" s="4"/>
      <c r="E9" s="9"/>
      <c r="F9" s="9"/>
      <c r="G9" s="11"/>
    </row>
    <row r="10" spans="1:7" ht="12.75">
      <c r="A10" s="8" t="s">
        <v>15</v>
      </c>
      <c r="B10" s="3">
        <v>4.5</v>
      </c>
      <c r="C10" s="12" t="s">
        <v>8</v>
      </c>
      <c r="D10" s="9"/>
      <c r="E10" s="9"/>
      <c r="F10" s="9"/>
      <c r="G10" s="11"/>
    </row>
    <row r="11" spans="1:7" ht="13.5" thickBot="1">
      <c r="A11" s="8"/>
      <c r="B11" s="9"/>
      <c r="C11" s="9"/>
      <c r="D11" s="9"/>
      <c r="E11" s="9"/>
      <c r="F11" s="9"/>
      <c r="G11" s="11"/>
    </row>
    <row r="12" spans="1:7" ht="13.5" thickBot="1">
      <c r="A12" s="13" t="s">
        <v>21</v>
      </c>
      <c r="B12" s="75">
        <f>ROUND((B5+B6)*B10,0)</f>
        <v>27</v>
      </c>
      <c r="C12" s="14" t="s">
        <v>22</v>
      </c>
      <c r="D12" s="15"/>
      <c r="E12" s="15"/>
      <c r="F12" s="15"/>
      <c r="G12" s="16"/>
    </row>
    <row r="13" spans="1:7" ht="8.25" customHeight="1" thickTop="1">
      <c r="A13" s="41"/>
      <c r="B13" s="41"/>
      <c r="C13" s="72"/>
      <c r="D13" s="73"/>
      <c r="E13" s="73"/>
      <c r="F13" s="73"/>
      <c r="G13" s="74"/>
    </row>
    <row r="14" spans="1:7" ht="12.75">
      <c r="A14" s="43" t="s">
        <v>7</v>
      </c>
      <c r="B14" s="18"/>
      <c r="C14" s="45" t="s">
        <v>30</v>
      </c>
      <c r="D14" s="46" t="s">
        <v>0</v>
      </c>
      <c r="E14" s="46" t="s">
        <v>1</v>
      </c>
      <c r="F14" s="46" t="s">
        <v>2</v>
      </c>
      <c r="G14" s="47" t="s">
        <v>31</v>
      </c>
    </row>
    <row r="15" spans="1:7" ht="12.75">
      <c r="A15" s="17" t="s">
        <v>23</v>
      </c>
      <c r="B15" s="18"/>
      <c r="C15" s="48">
        <f>$B$5*$B$8*C31/C35</f>
        <v>37</v>
      </c>
      <c r="D15" s="49">
        <f>$B$5*$B$8*D31/D35</f>
        <v>46.25</v>
      </c>
      <c r="E15" s="49">
        <f>$B$5*$B$8*E31/E35</f>
        <v>41.625</v>
      </c>
      <c r="F15" s="49">
        <f>$B$5*$B$8*F31/F35</f>
        <v>61.666666666666664</v>
      </c>
      <c r="G15" s="50">
        <f>$B$5*$B$8*G31/G35</f>
        <v>46.25</v>
      </c>
    </row>
    <row r="16" spans="1:7" ht="12.75">
      <c r="A16" s="17" t="s">
        <v>24</v>
      </c>
      <c r="B16" s="18"/>
      <c r="C16" s="48">
        <f>$B$5*C34</f>
        <v>30</v>
      </c>
      <c r="D16" s="49">
        <f>$B$5*D34</f>
        <v>24</v>
      </c>
      <c r="E16" s="49">
        <f>$B$5*E34</f>
        <v>30</v>
      </c>
      <c r="F16" s="49">
        <f>$B$5*F34</f>
        <v>34</v>
      </c>
      <c r="G16" s="50">
        <f>$B$5*G34</f>
        <v>24</v>
      </c>
    </row>
    <row r="17" spans="1:7" ht="12.75">
      <c r="A17" s="17" t="s">
        <v>41</v>
      </c>
      <c r="B17" s="18"/>
      <c r="C17" s="48">
        <f>$B$6*$B$9*C32/C36</f>
        <v>50.909090909090914</v>
      </c>
      <c r="D17" s="49">
        <f>$B$6*$B$9*D32/D36</f>
        <v>14.545454545454547</v>
      </c>
      <c r="E17" s="49">
        <f>$B$6*$B$9*E32/E36</f>
        <v>32.72727272727273</v>
      </c>
      <c r="F17" s="49">
        <f>$B$6*$B$9*F32/F36</f>
        <v>54.54545454545455</v>
      </c>
      <c r="G17" s="76">
        <f>$B$6*$B$9*G32/G36</f>
        <v>7.272727272727273</v>
      </c>
    </row>
    <row r="18" spans="1:7" ht="12.75">
      <c r="A18" s="17" t="s">
        <v>25</v>
      </c>
      <c r="B18" s="18"/>
      <c r="C18" s="48">
        <f>($B$5+$B$6)*C37*$B$9</f>
        <v>360</v>
      </c>
      <c r="D18" s="49">
        <f>($B$5+$B$6)*D37*$B$9</f>
        <v>414</v>
      </c>
      <c r="E18" s="49">
        <f>($B$5+$B$6)*E37*$B$9</f>
        <v>360</v>
      </c>
      <c r="F18" s="49">
        <f>($B$5+$B$6)*F37*$B$9</f>
        <v>324</v>
      </c>
      <c r="G18" s="50">
        <f>($B$5+$B$6)*G37*$B$9</f>
        <v>432</v>
      </c>
    </row>
    <row r="19" spans="1:7" ht="12.75">
      <c r="A19" s="17" t="s">
        <v>29</v>
      </c>
      <c r="B19" s="18"/>
      <c r="C19" s="69">
        <v>0</v>
      </c>
      <c r="D19" s="70">
        <v>0</v>
      </c>
      <c r="E19" s="70">
        <v>0</v>
      </c>
      <c r="F19" s="70">
        <v>0</v>
      </c>
      <c r="G19" s="71">
        <v>0</v>
      </c>
    </row>
    <row r="20" spans="1:7" ht="8.25" customHeight="1">
      <c r="A20" s="17"/>
      <c r="B20" s="18"/>
      <c r="C20" s="48"/>
      <c r="D20" s="49"/>
      <c r="E20" s="49"/>
      <c r="F20" s="49"/>
      <c r="G20" s="50"/>
    </row>
    <row r="21" spans="1:7" ht="12.75">
      <c r="A21" s="17" t="s">
        <v>9</v>
      </c>
      <c r="B21" s="18"/>
      <c r="C21" s="48">
        <f>SUM(C15:C19)</f>
        <v>477.9090909090909</v>
      </c>
      <c r="D21" s="49">
        <f>SUM(D15:D19)</f>
        <v>498.79545454545456</v>
      </c>
      <c r="E21" s="49">
        <f>SUM(E15:E19)</f>
        <v>464.35227272727275</v>
      </c>
      <c r="F21" s="49">
        <f>SUM(F15:F19)</f>
        <v>474.2121212121212</v>
      </c>
      <c r="G21" s="50">
        <f>SUM(G15:G19)</f>
        <v>509.52272727272725</v>
      </c>
    </row>
    <row r="22" spans="1:7" ht="12.75">
      <c r="A22" s="17" t="s">
        <v>10</v>
      </c>
      <c r="B22" s="18"/>
      <c r="C22" s="51">
        <f>($B$10*($B$6+$B$5))-$B$6-$B$5-$B$7</f>
        <v>19</v>
      </c>
      <c r="D22" s="52">
        <f>($B$10*($B$6+$B$5))-$B$6-$B$5-$B$7</f>
        <v>19</v>
      </c>
      <c r="E22" s="52">
        <f>($B$10*($B$6+$B$5))-$B$6-$B$5-$B$7</f>
        <v>19</v>
      </c>
      <c r="F22" s="52">
        <f>($B$10*($B$6+$B$5))-$B$6-$B$5-$B$7</f>
        <v>19</v>
      </c>
      <c r="G22" s="53">
        <f>($B$10*($B$6+$B$5))-$B$6-$B$5-$B$7</f>
        <v>19</v>
      </c>
    </row>
    <row r="23" spans="1:7" ht="13.5" thickBot="1">
      <c r="A23" s="19" t="s">
        <v>11</v>
      </c>
      <c r="B23" s="20"/>
      <c r="C23" s="54">
        <f>ROUND(C21/C22,0)</f>
        <v>25</v>
      </c>
      <c r="D23" s="55">
        <f>ROUND(D21/D22,0)</f>
        <v>26</v>
      </c>
      <c r="E23" s="55">
        <f>ROUND(E21/E22,0)</f>
        <v>24</v>
      </c>
      <c r="F23" s="55">
        <f>ROUND(F21/F22,0)</f>
        <v>25</v>
      </c>
      <c r="G23" s="56">
        <f>ROUND(G21/G22,0)</f>
        <v>27</v>
      </c>
    </row>
    <row r="24" spans="1:7" ht="13.5" customHeight="1" thickTop="1">
      <c r="A24" s="41"/>
      <c r="B24" s="41"/>
      <c r="C24" s="57"/>
      <c r="D24" s="58"/>
      <c r="E24" s="58"/>
      <c r="F24" s="58"/>
      <c r="G24" s="59"/>
    </row>
    <row r="25" spans="1:7" ht="12.75">
      <c r="A25" s="44" t="s">
        <v>12</v>
      </c>
      <c r="B25" s="12"/>
      <c r="C25" s="60" t="s">
        <v>30</v>
      </c>
      <c r="D25" s="61" t="s">
        <v>0</v>
      </c>
      <c r="E25" s="61" t="s">
        <v>1</v>
      </c>
      <c r="F25" s="61" t="s">
        <v>2</v>
      </c>
      <c r="G25" s="62" t="s">
        <v>31</v>
      </c>
    </row>
    <row r="26" spans="1:7" ht="12.75">
      <c r="A26" s="21" t="s">
        <v>13</v>
      </c>
      <c r="B26" s="22"/>
      <c r="C26" s="63">
        <f>ROUND(C23-2,0)</f>
        <v>23</v>
      </c>
      <c r="D26" s="64">
        <f>ROUND(D23-2,0)</f>
        <v>24</v>
      </c>
      <c r="E26" s="64">
        <f>ROUND(E23-2,0)</f>
        <v>22</v>
      </c>
      <c r="F26" s="64">
        <f>ROUND(F23-2,0)</f>
        <v>23</v>
      </c>
      <c r="G26" s="65">
        <f>ROUND(G23-2,0)</f>
        <v>25</v>
      </c>
    </row>
    <row r="27" spans="1:7" ht="12.75">
      <c r="A27" s="21" t="s">
        <v>14</v>
      </c>
      <c r="B27" s="22"/>
      <c r="C27" s="63">
        <f>ROUND(C23+7,0)</f>
        <v>32</v>
      </c>
      <c r="D27" s="64">
        <f>ROUND(D23+7,0)</f>
        <v>33</v>
      </c>
      <c r="E27" s="64">
        <f>ROUND(E23+7,0)</f>
        <v>31</v>
      </c>
      <c r="F27" s="64">
        <f>ROUND(F23+7,0)</f>
        <v>32</v>
      </c>
      <c r="G27" s="65">
        <f>ROUND(G23+7,0)</f>
        <v>34</v>
      </c>
    </row>
    <row r="28" spans="1:7" ht="13.5" thickBot="1">
      <c r="A28" s="23" t="s">
        <v>26</v>
      </c>
      <c r="B28" s="24"/>
      <c r="C28" s="66">
        <f>ROUND(C26/2,0)</f>
        <v>12</v>
      </c>
      <c r="D28" s="67">
        <f>ROUND(D26/2,0)</f>
        <v>12</v>
      </c>
      <c r="E28" s="67">
        <f>ROUND(E26/2,0)</f>
        <v>11</v>
      </c>
      <c r="F28" s="67">
        <f>ROUND(F26/2,0)</f>
        <v>12</v>
      </c>
      <c r="G28" s="68">
        <f>ROUND(G26/2,0)</f>
        <v>13</v>
      </c>
    </row>
    <row r="29" spans="1:7" ht="70.5" customHeight="1" thickTop="1">
      <c r="A29" s="41"/>
      <c r="B29" s="41"/>
      <c r="C29" s="41"/>
      <c r="D29" s="41"/>
      <c r="E29" s="41"/>
      <c r="F29" s="41"/>
      <c r="G29" s="41"/>
    </row>
    <row r="30" spans="1:7" ht="12.75">
      <c r="A30" s="25" t="s">
        <v>17</v>
      </c>
      <c r="B30" s="26">
        <v>37132</v>
      </c>
      <c r="C30" s="27" t="s">
        <v>30</v>
      </c>
      <c r="D30" s="27" t="s">
        <v>0</v>
      </c>
      <c r="E30" s="27" t="s">
        <v>1</v>
      </c>
      <c r="F30" s="27" t="s">
        <v>2</v>
      </c>
      <c r="G30" s="28" t="s">
        <v>31</v>
      </c>
    </row>
    <row r="31" spans="1:7" ht="12.75">
      <c r="A31" s="29" t="s">
        <v>27</v>
      </c>
      <c r="B31" s="30"/>
      <c r="C31" s="31">
        <v>120</v>
      </c>
      <c r="D31" s="31">
        <v>150</v>
      </c>
      <c r="E31" s="31">
        <v>135</v>
      </c>
      <c r="F31" s="31">
        <v>200</v>
      </c>
      <c r="G31" s="32">
        <v>150</v>
      </c>
    </row>
    <row r="32" spans="1:7" ht="12.75">
      <c r="A32" s="29" t="s">
        <v>16</v>
      </c>
      <c r="B32" s="30"/>
      <c r="C32" s="31">
        <v>14</v>
      </c>
      <c r="D32" s="31">
        <v>4</v>
      </c>
      <c r="E32" s="31">
        <v>9</v>
      </c>
      <c r="F32" s="31">
        <v>15</v>
      </c>
      <c r="G32" s="32">
        <v>2</v>
      </c>
    </row>
    <row r="33" spans="1:7" ht="12.75">
      <c r="A33" s="29" t="s">
        <v>35</v>
      </c>
      <c r="B33" s="30"/>
      <c r="C33" s="31">
        <v>4</v>
      </c>
      <c r="D33" s="31">
        <v>0</v>
      </c>
      <c r="E33" s="31">
        <v>0</v>
      </c>
      <c r="F33" s="31">
        <v>0</v>
      </c>
      <c r="G33" s="32">
        <v>2</v>
      </c>
    </row>
    <row r="34" spans="1:7" ht="12.75">
      <c r="A34" s="29" t="s">
        <v>20</v>
      </c>
      <c r="B34" s="30"/>
      <c r="C34" s="33">
        <v>15</v>
      </c>
      <c r="D34" s="33">
        <v>12</v>
      </c>
      <c r="E34" s="33">
        <v>15</v>
      </c>
      <c r="F34" s="33">
        <v>17</v>
      </c>
      <c r="G34" s="34">
        <v>12</v>
      </c>
    </row>
    <row r="35" spans="1:7" ht="12.75">
      <c r="A35" s="29" t="s">
        <v>18</v>
      </c>
      <c r="B35" s="30"/>
      <c r="C35" s="31">
        <v>12</v>
      </c>
      <c r="D35" s="31">
        <v>12</v>
      </c>
      <c r="E35" s="31">
        <v>12</v>
      </c>
      <c r="F35" s="31">
        <v>12</v>
      </c>
      <c r="G35" s="32">
        <v>12</v>
      </c>
    </row>
    <row r="36" spans="1:7" ht="12.75">
      <c r="A36" s="29" t="s">
        <v>19</v>
      </c>
      <c r="B36" s="30"/>
      <c r="C36" s="31">
        <v>3.3</v>
      </c>
      <c r="D36" s="31">
        <v>3.3</v>
      </c>
      <c r="E36" s="31">
        <v>3.3</v>
      </c>
      <c r="F36" s="31">
        <v>3.3</v>
      </c>
      <c r="G36" s="32">
        <v>3.3</v>
      </c>
    </row>
    <row r="37" spans="1:7" ht="12.75">
      <c r="A37" s="35" t="s">
        <v>36</v>
      </c>
      <c r="B37" s="36"/>
      <c r="C37" s="37">
        <v>20</v>
      </c>
      <c r="D37" s="37">
        <v>23</v>
      </c>
      <c r="E37" s="37">
        <v>20</v>
      </c>
      <c r="F37" s="37">
        <v>18</v>
      </c>
      <c r="G37" s="38">
        <v>24</v>
      </c>
    </row>
    <row r="38" spans="1:7" ht="337.5" customHeight="1">
      <c r="A38" s="40"/>
      <c r="B38" s="40"/>
      <c r="C38" s="40"/>
      <c r="D38" s="40"/>
      <c r="E38" s="40"/>
      <c r="F38" s="40"/>
      <c r="G38" s="40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Stratamet,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Capalongan</dc:creator>
  <cp:keywords/>
  <dc:description/>
  <cp:lastModifiedBy>Mark Capalongan</cp:lastModifiedBy>
  <cp:lastPrinted>2002-06-26T21:37:38Z</cp:lastPrinted>
  <dcterms:created xsi:type="dcterms:W3CDTF">2001-08-29T16:38:19Z</dcterms:created>
  <dcterms:modified xsi:type="dcterms:W3CDTF">2002-06-26T22:43:56Z</dcterms:modified>
  <cp:category/>
  <cp:version/>
  <cp:contentType/>
  <cp:contentStatus/>
</cp:coreProperties>
</file>